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0" windowWidth="14955" windowHeight="8190"/>
  </bookViews>
  <sheets>
    <sheet name="Wprowadz.do spr.finans." sheetId="3" r:id="rId1"/>
    <sheet name="Bilans" sheetId="2" r:id="rId2"/>
    <sheet name="Rachunek Wyników" sheetId="4" r:id="rId3"/>
    <sheet name="Informacja Dodatkowa" sheetId="1" r:id="rId4"/>
  </sheets>
  <calcPr calcId="125725"/>
</workbook>
</file>

<file path=xl/calcChain.xml><?xml version="1.0" encoding="utf-8"?>
<calcChain xmlns="http://schemas.openxmlformats.org/spreadsheetml/2006/main">
  <c r="G22" i="2"/>
  <c r="G17"/>
  <c r="G15" s="1"/>
  <c r="G12"/>
  <c r="G9" s="1"/>
  <c r="C21"/>
  <c r="C33" i="4"/>
  <c r="C21"/>
  <c r="C16"/>
  <c r="C12"/>
  <c r="C10" s="1"/>
  <c r="D103" i="1"/>
  <c r="H12" i="2"/>
  <c r="C15"/>
  <c r="C9"/>
  <c r="D127" i="1"/>
  <c r="C127"/>
  <c r="C114"/>
  <c r="D106"/>
  <c r="C103"/>
  <c r="C106"/>
  <c r="C95"/>
  <c r="C85"/>
  <c r="C81"/>
  <c r="C77"/>
  <c r="C72"/>
  <c r="C68"/>
  <c r="C63"/>
  <c r="C59"/>
  <c r="C48"/>
  <c r="C41"/>
  <c r="C37" s="1"/>
  <c r="C34"/>
  <c r="F23"/>
  <c r="F28" s="1"/>
  <c r="F24"/>
  <c r="F25"/>
  <c r="F26"/>
  <c r="F27"/>
  <c r="E28"/>
  <c r="D28"/>
  <c r="C28"/>
  <c r="D12" i="4"/>
  <c r="D10" s="1"/>
  <c r="D16"/>
  <c r="D21"/>
  <c r="D33"/>
  <c r="H9" i="2"/>
  <c r="H17"/>
  <c r="H15" s="1"/>
  <c r="H22"/>
  <c r="D9"/>
  <c r="D21"/>
  <c r="D15" s="1"/>
  <c r="C76" i="1" l="1"/>
  <c r="C67"/>
  <c r="D109"/>
  <c r="C58"/>
  <c r="C109"/>
  <c r="C20" i="4"/>
  <c r="C32" s="1"/>
  <c r="C36" s="1"/>
  <c r="G25" i="2"/>
  <c r="H25"/>
  <c r="C25"/>
  <c r="D20" i="4"/>
  <c r="D32" s="1"/>
  <c r="D36" s="1"/>
  <c r="D25" i="2"/>
  <c r="C32" i="1"/>
</calcChain>
</file>

<file path=xl/sharedStrings.xml><?xml version="1.0" encoding="utf-8"?>
<sst xmlns="http://schemas.openxmlformats.org/spreadsheetml/2006/main" count="269" uniqueCount="218">
  <si>
    <t>BILANS</t>
  </si>
  <si>
    <t xml:space="preserve">REGON: </t>
  </si>
  <si>
    <t>na dzień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</si>
  <si>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</si>
  <si>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</si>
  <si>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</si>
  <si>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</si>
  <si>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</si>
  <si>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</si>
  <si>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</si>
  <si>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</si>
  <si>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</si>
  <si>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</si>
  <si>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</si>
  <si>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</si>
  <si>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</si>
  <si>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</si>
  <si>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</si>
  <si>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</si>
  <si>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</si>
  <si>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</si>
  <si>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</si>
  <si>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</si>
  <si>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</si>
  <si>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</si>
  <si>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</si>
  <si>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</si>
  <si>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</si>
  <si>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</si>
  <si>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</si>
  <si>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</si>
  <si>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</si>
  <si>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</si>
  <si>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</si>
  <si>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</si>
  <si>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</si>
  <si>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</si>
  <si>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</si>
  <si>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</si>
  <si>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</si>
  <si>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</si>
  <si>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</si>
  <si>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</si>
  <si>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</si>
  <si>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</si>
  <si>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</si>
  <si>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Bilans sporządzony zgodnie z załącznikiem do rozporządzenia Ministra Finansów z 15.11.2001 (DZ. U. 137poz. 1539z późn.zm.)</t>
  </si>
  <si>
    <t>Stowarzyszenie Ruch Domowy Kościół</t>
  </si>
  <si>
    <t>Diecezji Rzeszowskiej</t>
  </si>
  <si>
    <t>35-032 Rzeszów, ul.Zamkowa 4</t>
  </si>
  <si>
    <t>Rachunek wyników sporządzony zgodnie z załącznikiem do rozporządzenia Ministra Finansów z 15.11.2001 (DZ. U. 137poz. 1539 z późn. zm.)</t>
  </si>
  <si>
    <t>Pozycja</t>
  </si>
  <si>
    <t>Wyszczególnienie</t>
  </si>
  <si>
    <t>Kwota za poprzedni rok obrotowy</t>
  </si>
  <si>
    <t>Kwota za bieżący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</si>
  <si>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</si>
  <si>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</si>
  <si>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</si>
  <si>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</si>
  <si>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</si>
  <si>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</si>
  <si>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Przychody z działalności statutowej nieodpłatnej pożytku publicznego</t>
  </si>
  <si>
    <t>Przychody z działalności statutowej odpłatnej pożytku publicznego</t>
  </si>
  <si>
    <t>Pozostałe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</si>
  <si>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</si>
  <si>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</si>
  <si>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</si>
  <si>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</si>
  <si>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Pozostałe 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</si>
  <si>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</si>
  <si>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</si>
  <si>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</si>
  <si>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</si>
  <si>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</si>
  <si>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</si>
  <si>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</si>
  <si>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</si>
  <si>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</si>
  <si>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</si>
  <si>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</si>
  <si>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</si>
  <si>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</si>
  <si>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</si>
  <si>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</si>
  <si>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</si>
  <si>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</si>
  <si>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</si>
  <si>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</si>
  <si>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</si>
  <si>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</si>
  <si>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</si>
  <si>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</si>
  <si>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</si>
  <si>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</si>
  <si>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</si>
  <si>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</si>
  <si>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Nazwa, siedziba i adres organizacji</t>
    </r>
  </si>
  <si>
    <r>
      <t xml:space="preserve">  </t>
    </r>
    <r>
      <rPr>
        <b/>
        <sz val="12"/>
        <rFont val="Times New Roman"/>
        <family val="1"/>
        <charset val="238"/>
      </rPr>
      <t>STOWARZYSZENIA „RUCH DOMOWY KOŚCIÓŁ" DIECEZJI RZESZOWSKIEJ</t>
    </r>
  </si>
  <si>
    <t xml:space="preserve">   35-032 Rzeszów , ul.Zamkowa 4 </t>
  </si>
  <si>
    <t xml:space="preserve">   NIP :813-29-92-787    REGON : 690663737</t>
  </si>
  <si>
    <r>
      <t xml:space="preserve">   </t>
    </r>
    <r>
      <rPr>
        <b/>
        <sz val="12"/>
        <rFont val="Times New Roman"/>
        <family val="1"/>
        <charset val="238"/>
      </rPr>
      <t>organizacja pożytku publicznego</t>
    </r>
  </si>
  <si>
    <t>2. Informacje o posiadanych jednostkach organizacyjnych (zarówno sporządzających</t>
  </si>
  <si>
    <t xml:space="preserve">    samodzielne sprawozdania finansowe, jak też nie sporządzających takich sprawozdań)</t>
  </si>
  <si>
    <r>
      <t xml:space="preserve">     </t>
    </r>
    <r>
      <rPr>
        <b/>
        <sz val="12"/>
        <rFont val="Times New Roman"/>
        <family val="1"/>
        <charset val="238"/>
      </rPr>
      <t>Nie dotyczy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</si>
  <si>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Podstawowy przedmiot działalności wg PKD</t>
    </r>
  </si>
  <si>
    <r>
      <t xml:space="preserve">       </t>
    </r>
    <r>
      <rPr>
        <b/>
        <sz val="12"/>
        <rFont val="Times New Roman"/>
        <family val="1"/>
        <charset val="238"/>
      </rPr>
      <t>9491Z ,  8899Z</t>
    </r>
  </si>
  <si>
    <r>
      <t xml:space="preserve">    </t>
    </r>
    <r>
      <rPr>
        <b/>
        <sz val="12"/>
        <rFont val="Times New Roman"/>
        <family val="1"/>
        <charset val="238"/>
      </rPr>
      <t xml:space="preserve">   Sąd Rejonowy w Rzeszowie XII Wydział Gospodarczy KRS </t>
    </r>
  </si>
  <si>
    <t xml:space="preserve">       wpis do rejestru 25.07.2001 Nr KRS 0000030929 , Regon : 690663737</t>
  </si>
  <si>
    <t xml:space="preserve">      </t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</si>
  <si>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Dane dotyczące członków zarządu (funkcja oraz imię i nazwisko)</t>
    </r>
  </si>
  <si>
    <r>
      <t xml:space="preserve">  </t>
    </r>
    <r>
      <rPr>
        <b/>
        <sz val="12"/>
        <rFont val="Times New Roman"/>
        <family val="1"/>
        <charset val="238"/>
      </rPr>
      <t>1. Para Przewodnicząca           – Jadwiga i Stanisław Soplowie,</t>
    </r>
  </si>
  <si>
    <t xml:space="preserve">  2. Para Vice-przewodnicząca  – Krystyna i Marek Rzucidłowie,</t>
  </si>
  <si>
    <t xml:space="preserve">  4. Skarbnik                                – Barbara Chodorowska,</t>
  </si>
  <si>
    <t xml:space="preserve">  5. Para członkowska                 – Irena i Zygmunt Decowie,</t>
  </si>
  <si>
    <t xml:space="preserve">  6. Para członkowska                 – Danuta i Ryszard Wojnarscy</t>
  </si>
  <si>
    <t xml:space="preserve">  7. Asystent kościelny                – ks. Marek Kędzior</t>
  </si>
  <si>
    <r>
      <t>5.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Określenie celów statutowych organizacji</t>
    </r>
  </si>
  <si>
    <r>
      <t>6.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Wskazanie okresu trwania działalności organizacji, jeżeli jest on ograniczony w statucie</t>
    </r>
  </si>
  <si>
    <r>
      <t xml:space="preserve">      </t>
    </r>
    <r>
      <rPr>
        <b/>
        <sz val="12"/>
        <rFont val="Times New Roman"/>
        <family val="1"/>
        <charset val="238"/>
      </rPr>
      <t>czas nieograniczony</t>
    </r>
  </si>
  <si>
    <r>
      <t>7.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Wskazanie okresu objętego sprawozdaniem finansowym</t>
    </r>
  </si>
  <si>
    <r>
      <t>8.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Wskazanie, że sprawozdanie finansowe zawiera dane łączne, jeżeli w skład organizacji wchodzą wewnętrzne jednostki organizacyjne sporządzające samodzielnie sprawozdania finansowe.  </t>
    </r>
  </si>
  <si>
    <r>
      <t xml:space="preserve">      </t>
    </r>
    <r>
      <rPr>
        <b/>
        <sz val="12"/>
        <rFont val="Times New Roman"/>
        <family val="1"/>
        <charset val="238"/>
      </rPr>
      <t>nie dotyczy</t>
    </r>
  </si>
  <si>
    <r>
      <t>9.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Wskazanie czy sprawozdanie finansowe zostało sporządzone przy założeniu kontynuowania działalności przez organizację w dającej się przewidzieć przyszłości oraz czy nie istnieją okoliczności wskazujące na poważne zagrożenia dla kontynuowania przez nią działalności.</t>
    </r>
  </si>
  <si>
    <t>Roczne sprawozdanie sporządzono przy założeniu kontynuowania działalności przez organizację, co najmniej 12 miesięcy i dłużej.</t>
  </si>
  <si>
    <r>
      <t>Nie są nam znane okoliczności, które wskazywałyby na istnienie poważnych zagrożeń dla kontynuowania przez organizację działalności</t>
    </r>
    <r>
      <rPr>
        <i/>
        <sz val="12"/>
        <rFont val="Times New Roman"/>
        <family val="1"/>
        <charset val="238"/>
      </rPr>
      <t>.</t>
    </r>
  </si>
  <si>
    <t xml:space="preserve"> </t>
  </si>
  <si>
    <r>
      <t>10.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Omówienie przyjętych zasad (polityki) rachunkowości, w tym metod wyceny aktywów i pasywów (także amortyzacji), pomiaru wyniku finansowego oraz sposobu sporządzenia sprawozdania finansowego w zakresie, w jakim ustawa pozostawiła jednostce prawo wyboru.</t>
    </r>
  </si>
  <si>
    <t>Przyjęte zasady (politykę) rachunkowości stosuje się w sposób ciągły, dokonując w kolejnych latach obrotowych jednakowego grupowania operacji gospodarczych, jednakowej wyceny aktywów i pasywów (w tym także dokonywania odpisów amortyzacyjnych i umorzeniowych), ustala się wynik finansowy i sporządza sprawozdanie finansowe tak, aby za kolejne lata informacje z nich wynikające były porównywalne.  Ewidencja kosztów działalności operacyjnej jest prowadzona w układzie rodzajowym na kontach Zespołu 4. Rachunek Zysków i Strat jest sporządzany w „wariancie porównawczym” . Nie wprowadzono zmian metod księgowania . Nie wprowadzono zmian sposobu sporządzania sprawozdania finansowego.</t>
  </si>
  <si>
    <t>Celem Stowarzyszenia RDK jest służba Kościołowi i jego misji w świecie, zwłaszcza  w realizacji soborowej wizji małżeństwa i rodziny jako „Kościoła domowego" (KK 11) poprzez wspomaganie członków RDK na drodze formacji duchowości małżeńskiej. Podnoszenie świadomości na temat wartości małżeństwa i rodziny . Pomoc rodzinom w trudnej sytuacji życiowej oraz w wychowaniu dzieci i młodzieży.</t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</si>
  <si>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Wskazanie właściwego sądu prowadzącego rejestr lub innego organu prowadzącego rejestr, data wpisu, numer w ewidencji oraz      statystyczny numer identyfikacyjny w systemie REGON</t>
    </r>
  </si>
  <si>
    <t xml:space="preserve">  1. Para Przewodnicząca           – Jadwiga i Stanisław Soplowie,</t>
  </si>
  <si>
    <t>PODPISY :</t>
  </si>
  <si>
    <t>Stowarzyszenie Ruch Domowy Kościół Diecezji Rzeszowskiej</t>
  </si>
  <si>
    <t>a. Stosowane metody wyceny aktywów i pasywów</t>
  </si>
  <si>
    <t>Przyjęte metody wyceny w zasadach (polityce) rachunkowości</t>
  </si>
  <si>
    <t xml:space="preserve"> Środki trwałe oraz Wartości niematerialne i prawne </t>
  </si>
  <si>
    <t>wg cen nabycia pomniejszonych o odpisy amortyzacyjne jeżeli cena nabycia była większa od 3500 zł, w pozostałych przypadkach w wartości netto po 100 % umorzeniu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</si>
  <si>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</si>
  <si>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</si>
  <si>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</si>
  <si>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</si>
  <si>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nie dotyczy</t>
  </si>
  <si>
    <t xml:space="preserve">d.  Środki trwałe używana na podstawie umowy najmu lub dzierżawy </t>
  </si>
  <si>
    <t>Stan na początek roku obrotowego</t>
  </si>
  <si>
    <t>Zmiany w ciągu roku</t>
  </si>
  <si>
    <t>Stan na koniec roku obrotowego</t>
  </si>
  <si>
    <t>Zwiększenia</t>
  </si>
  <si>
    <t>Zmniejszenia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</si>
  <si>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</si>
  <si>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</si>
  <si>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</si>
  <si>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</si>
  <si>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</si>
  <si>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</si>
  <si>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Informacje o strukturze przychodów - źródła i wysokość</t>
  </si>
  <si>
    <t xml:space="preserve">a. Przychody z działalności statutowej </t>
  </si>
  <si>
    <t>darowizny</t>
  </si>
  <si>
    <t>(wyszczególnienie)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</si>
  <si>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</si>
  <si>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</si>
  <si>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</si>
  <si>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</si>
  <si>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</si>
  <si>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</si>
  <si>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</si>
  <si>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</si>
  <si>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</si>
  <si>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</si>
  <si>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świadczenia niepieniężne:</t>
  </si>
  <si>
    <t>rekolekcje</t>
  </si>
  <si>
    <t>Koszty realizacji działalności statutowej odpłatnej pożytku publicznego</t>
  </si>
  <si>
    <t>świadczenia pieniężne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</si>
  <si>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</si>
  <si>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</si>
  <si>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</si>
  <si>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</si>
  <si>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</si>
  <si>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</si>
  <si>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</si>
  <si>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</si>
  <si>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c. Koszty finansowe</t>
  </si>
  <si>
    <t>Inne koszty finansowe</t>
  </si>
  <si>
    <t>a. Źródła zwiększenia i wykorzystanie funduszu statutowego</t>
  </si>
  <si>
    <t>Fundusz</t>
  </si>
  <si>
    <t>statutowy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</si>
  <si>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</si>
  <si>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</si>
  <si>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</si>
  <si>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</si>
  <si>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</si>
  <si>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</si>
  <si>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</si>
  <si>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</si>
  <si>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</si>
  <si>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</si>
  <si>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zysk</t>
  </si>
  <si>
    <t>Zobowiązania związane z działalnością statutową: NIE DOTYCZY</t>
  </si>
  <si>
    <t>Tytuły</t>
  </si>
  <si>
    <t xml:space="preserve">stan na </t>
  </si>
  <si>
    <t>początek roku obrotowego</t>
  </si>
  <si>
    <t>koniec roku obrotowego</t>
  </si>
  <si>
    <t>1. gwarancje</t>
  </si>
  <si>
    <t>2. poręczenia</t>
  </si>
  <si>
    <t>3. kaucje i wadia</t>
  </si>
  <si>
    <t>4. inne zobowiązania</t>
  </si>
  <si>
    <t>Fundusz zapasowy</t>
  </si>
  <si>
    <t>zapasowy</t>
  </si>
  <si>
    <t xml:space="preserve">  3. Sekretarz                               – Alicja Niemiec, </t>
  </si>
  <si>
    <t>pomoc rodzinie</t>
  </si>
  <si>
    <t>na dzień 31.12.2012</t>
  </si>
  <si>
    <t>Wprowadzenie do sprawozdania finansowego za 2012 rok</t>
  </si>
  <si>
    <t xml:space="preserve">Roczne sprawozdanie finansowe za okres od 01.01.2012 do 31.12.2012 </t>
  </si>
  <si>
    <t>Data sporządzenia: 31.03.2013</t>
  </si>
  <si>
    <t>31.12.2012</t>
  </si>
  <si>
    <t>Informacja dodatkowa za 2012 r.</t>
  </si>
  <si>
    <t xml:space="preserve">  2. Skarbnik                                – Barbara Chodorowska,</t>
  </si>
  <si>
    <t>2. Skarbnik – Barbara Chodorowska,</t>
  </si>
  <si>
    <t>1. Para Przewodnicząca – J.S. Soplowie,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</si>
</sst>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6"/>
      <name val="Times New Roman"/>
      <family val="1"/>
      <charset val="238"/>
    </font>
    <font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22"/>
      <name val="Arial"/>
      <family val="2"/>
      <charset val="238"/>
    </font>
    <font>
      <sz val="24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43" fontId="13" fillId="0" borderId="2" xfId="1" applyFont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6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164" fontId="11" fillId="2" borderId="1" xfId="1" applyNumberFormat="1" applyFont="1" applyFill="1" applyBorder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4" fontId="10" fillId="3" borderId="1" xfId="1" applyNumberFormat="1" applyFont="1" applyFill="1" applyBorder="1"/>
    <xf numFmtId="164" fontId="10" fillId="2" borderId="1" xfId="1" applyNumberFormat="1" applyFont="1" applyFill="1" applyBorder="1"/>
    <xf numFmtId="164" fontId="11" fillId="3" borderId="1" xfId="1" applyNumberFormat="1" applyFont="1" applyFill="1" applyBorder="1"/>
    <xf numFmtId="0" fontId="8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164" fontId="10" fillId="0" borderId="0" xfId="1" applyNumberFormat="1" applyFont="1" applyFill="1" applyBorder="1"/>
    <xf numFmtId="0" fontId="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15" fillId="0" borderId="0" xfId="0" applyFont="1"/>
    <xf numFmtId="0" fontId="15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0" borderId="7" xfId="0" applyBorder="1" applyAlignment="1">
      <alignment wrapText="1"/>
    </xf>
    <xf numFmtId="4" fontId="0" fillId="3" borderId="1" xfId="0" applyNumberFormat="1" applyFill="1" applyBorder="1" applyAlignment="1"/>
    <xf numFmtId="4" fontId="5" fillId="2" borderId="8" xfId="0" applyNumberFormat="1" applyFont="1" applyFill="1" applyBorder="1" applyAlignment="1"/>
    <xf numFmtId="0" fontId="13" fillId="0" borderId="9" xfId="0" applyFont="1" applyBorder="1" applyAlignment="1">
      <alignment wrapText="1"/>
    </xf>
    <xf numFmtId="4" fontId="13" fillId="2" borderId="10" xfId="0" applyNumberFormat="1" applyFont="1" applyFill="1" applyBorder="1" applyAlignment="1"/>
    <xf numFmtId="0" fontId="13" fillId="0" borderId="11" xfId="0" applyFont="1" applyBorder="1"/>
    <xf numFmtId="4" fontId="13" fillId="2" borderId="12" xfId="0" applyNumberFormat="1" applyFont="1" applyFill="1" applyBorder="1"/>
    <xf numFmtId="0" fontId="0" fillId="3" borderId="7" xfId="0" applyFill="1" applyBorder="1"/>
    <xf numFmtId="4" fontId="0" fillId="3" borderId="8" xfId="0" applyNumberFormat="1" applyFill="1" applyBorder="1"/>
    <xf numFmtId="0" fontId="13" fillId="0" borderId="7" xfId="0" applyFont="1" applyBorder="1" applyAlignment="1">
      <alignment wrapText="1"/>
    </xf>
    <xf numFmtId="4" fontId="13" fillId="2" borderId="8" xfId="0" applyNumberFormat="1" applyFont="1" applyFill="1" applyBorder="1"/>
    <xf numFmtId="0" fontId="0" fillId="3" borderId="7" xfId="0" applyFill="1" applyBorder="1" applyAlignment="1">
      <alignment wrapText="1"/>
    </xf>
    <xf numFmtId="0" fontId="0" fillId="3" borderId="9" xfId="0" applyFill="1" applyBorder="1"/>
    <xf numFmtId="4" fontId="0" fillId="3" borderId="13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3" fillId="0" borderId="11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3" borderId="8" xfId="0" applyFill="1" applyBorder="1"/>
    <xf numFmtId="0" fontId="0" fillId="0" borderId="9" xfId="0" applyFill="1" applyBorder="1"/>
    <xf numFmtId="0" fontId="0" fillId="3" borderId="13" xfId="0" applyFill="1" applyBorder="1"/>
    <xf numFmtId="49" fontId="13" fillId="0" borderId="11" xfId="0" applyNumberFormat="1" applyFont="1" applyBorder="1" applyAlignment="1">
      <alignment wrapText="1"/>
    </xf>
    <xf numFmtId="49" fontId="12" fillId="2" borderId="7" xfId="0" applyNumberFormat="1" applyFont="1" applyFill="1" applyBorder="1" applyAlignment="1">
      <alignment wrapText="1"/>
    </xf>
    <xf numFmtId="4" fontId="12" fillId="2" borderId="8" xfId="0" applyNumberFormat="1" applyFont="1" applyFill="1" applyBorder="1"/>
    <xf numFmtId="49" fontId="0" fillId="3" borderId="7" xfId="0" applyNumberFormat="1" applyFill="1" applyBorder="1" applyAlignment="1">
      <alignment wrapText="1"/>
    </xf>
    <xf numFmtId="49" fontId="13" fillId="0" borderId="7" xfId="0" applyNumberFormat="1" applyFont="1" applyBorder="1" applyAlignment="1">
      <alignment wrapText="1"/>
    </xf>
    <xf numFmtId="49" fontId="13" fillId="0" borderId="7" xfId="0" applyNumberFormat="1" applyFon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4" fontId="0" fillId="2" borderId="8" xfId="0" applyNumberFormat="1" applyFill="1" applyBorder="1"/>
    <xf numFmtId="4" fontId="0" fillId="3" borderId="8" xfId="0" applyNumberFormat="1" applyFill="1" applyBorder="1" applyAlignment="1">
      <alignment horizontal="right"/>
    </xf>
    <xf numFmtId="49" fontId="0" fillId="0" borderId="7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13" fillId="0" borderId="0" xfId="0" applyFont="1" applyFill="1" applyAlignment="1">
      <alignment horizontal="center"/>
    </xf>
    <xf numFmtId="0" fontId="0" fillId="0" borderId="9" xfId="0" applyFill="1" applyBorder="1" applyAlignment="1">
      <alignment wrapText="1"/>
    </xf>
    <xf numFmtId="49" fontId="13" fillId="0" borderId="7" xfId="0" applyNumberFormat="1" applyFont="1" applyBorder="1"/>
    <xf numFmtId="4" fontId="13" fillId="3" borderId="1" xfId="0" applyNumberFormat="1" applyFont="1" applyFill="1" applyBorder="1"/>
    <xf numFmtId="4" fontId="13" fillId="3" borderId="8" xfId="0" applyNumberFormat="1" applyFont="1" applyFill="1" applyBorder="1"/>
    <xf numFmtId="49" fontId="0" fillId="0" borderId="7" xfId="0" applyNumberFormat="1" applyBorder="1"/>
    <xf numFmtId="4" fontId="13" fillId="2" borderId="1" xfId="0" applyNumberFormat="1" applyFont="1" applyFill="1" applyBorder="1"/>
    <xf numFmtId="4" fontId="0" fillId="3" borderId="1" xfId="0" applyNumberFormat="1" applyFill="1" applyBorder="1"/>
    <xf numFmtId="49" fontId="13" fillId="0" borderId="9" xfId="0" applyNumberFormat="1" applyFont="1" applyBorder="1"/>
    <xf numFmtId="4" fontId="13" fillId="2" borderId="10" xfId="0" applyNumberFormat="1" applyFont="1" applyFill="1" applyBorder="1"/>
    <xf numFmtId="4" fontId="13" fillId="2" borderId="13" xfId="0" applyNumberFormat="1" applyFont="1" applyFill="1" applyBorder="1"/>
    <xf numFmtId="0" fontId="0" fillId="0" borderId="0" xfId="0" applyFill="1"/>
    <xf numFmtId="0" fontId="0" fillId="2" borderId="7" xfId="0" applyFill="1" applyBorder="1"/>
    <xf numFmtId="0" fontId="0" fillId="0" borderId="0" xfId="0" applyBorder="1"/>
    <xf numFmtId="4" fontId="0" fillId="0" borderId="0" xfId="0" applyNumberFormat="1" applyBorder="1"/>
    <xf numFmtId="0" fontId="0" fillId="0" borderId="7" xfId="0" applyBorder="1"/>
    <xf numFmtId="0" fontId="13" fillId="0" borderId="9" xfId="0" applyFont="1" applyBorder="1"/>
    <xf numFmtId="9" fontId="0" fillId="3" borderId="7" xfId="0" applyNumberFormat="1" applyFill="1" applyBorder="1" applyAlignment="1">
      <alignment horizontal="left" wrapText="1"/>
    </xf>
    <xf numFmtId="164" fontId="3" fillId="3" borderId="2" xfId="1" applyNumberFormat="1" applyFont="1" applyFill="1" applyBorder="1" applyAlignment="1">
      <alignment horizontal="center" vertical="center"/>
    </xf>
    <xf numFmtId="2" fontId="5" fillId="0" borderId="0" xfId="0" applyNumberFormat="1" applyFont="1"/>
    <xf numFmtId="164" fontId="5" fillId="3" borderId="1" xfId="1" applyNumberFormat="1" applyFont="1" applyFill="1" applyBorder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4" borderId="20" xfId="2" applyFont="1" applyFill="1" applyBorder="1" applyAlignment="1">
      <alignment wrapText="1"/>
    </xf>
    <xf numFmtId="0" fontId="0" fillId="0" borderId="23" xfId="0" applyBorder="1" applyAlignment="1">
      <alignment wrapText="1"/>
    </xf>
    <xf numFmtId="4" fontId="24" fillId="4" borderId="24" xfId="2" applyNumberFormat="1" applyFont="1" applyFill="1" applyBorder="1" applyAlignment="1">
      <alignment horizontal="left" wrapText="1"/>
    </xf>
    <xf numFmtId="4" fontId="24" fillId="4" borderId="25" xfId="2" applyNumberFormat="1" applyFont="1" applyFill="1" applyBorder="1" applyAlignment="1">
      <alignment horizontal="left" wrapText="1"/>
    </xf>
    <xf numFmtId="4" fontId="24" fillId="4" borderId="26" xfId="2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3" borderId="10" xfId="0" applyFill="1" applyBorder="1" applyAlignment="1">
      <alignment horizontal="center" wrapText="1"/>
    </xf>
    <xf numFmtId="164" fontId="13" fillId="2" borderId="10" xfId="0" applyNumberFormat="1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>
      <selection activeCell="C20" sqref="C20"/>
    </sheetView>
  </sheetViews>
  <sheetFormatPr defaultRowHeight="12.75"/>
  <cols>
    <col min="1" max="1" width="125.5703125" customWidth="1"/>
  </cols>
  <sheetData>
    <row r="1" spans="1:1" ht="20.25">
      <c r="A1" s="48" t="s">
        <v>210</v>
      </c>
    </row>
    <row r="2" spans="1:1" ht="15.75">
      <c r="A2" s="50" t="s">
        <v>96</v>
      </c>
    </row>
    <row r="3" spans="1:1" ht="15.75">
      <c r="A3" s="50"/>
    </row>
    <row r="4" spans="1:1" ht="15.75">
      <c r="A4" s="54" t="s">
        <v>97</v>
      </c>
    </row>
    <row r="5" spans="1:1" ht="15.75">
      <c r="A5" s="51" t="s">
        <v>98</v>
      </c>
    </row>
    <row r="6" spans="1:1" ht="15.75">
      <c r="A6" s="51" t="s">
        <v>99</v>
      </c>
    </row>
    <row r="7" spans="1:1" ht="15.75">
      <c r="A7" s="50" t="s">
        <v>100</v>
      </c>
    </row>
    <row r="8" spans="1:1" ht="15.75">
      <c r="A8" s="52"/>
    </row>
    <row r="9" spans="1:1" ht="15.75">
      <c r="A9" s="50" t="s">
        <v>101</v>
      </c>
    </row>
    <row r="10" spans="1:1" ht="15.75">
      <c r="A10" s="50" t="s">
        <v>102</v>
      </c>
    </row>
    <row r="11" spans="1:1" ht="15.75">
      <c r="A11" s="50" t="s">
        <v>103</v>
      </c>
    </row>
    <row r="12" spans="1:1" ht="15.75">
      <c r="A12" s="50"/>
    </row>
    <row r="13" spans="1:1" ht="15.75">
      <c r="A13" s="50" t="s">
        <v>104</v>
      </c>
    </row>
    <row r="14" spans="1:1" ht="15.75">
      <c r="A14" s="50" t="s">
        <v>105</v>
      </c>
    </row>
    <row r="15" spans="1:1" ht="15.75">
      <c r="A15" s="50"/>
    </row>
    <row r="16" spans="1:1" ht="31.5">
      <c r="A16" s="50" t="s">
        <v>129</v>
      </c>
    </row>
    <row r="17" spans="1:1" ht="15.75">
      <c r="A17" s="50" t="s">
        <v>106</v>
      </c>
    </row>
    <row r="18" spans="1:1" ht="15.75">
      <c r="A18" s="52" t="s">
        <v>107</v>
      </c>
    </row>
    <row r="19" spans="1:1" ht="15.75">
      <c r="A19" s="52" t="s">
        <v>108</v>
      </c>
    </row>
    <row r="20" spans="1:1" ht="15.75">
      <c r="A20" s="50" t="s">
        <v>109</v>
      </c>
    </row>
    <row r="21" spans="1:1" ht="15.75">
      <c r="A21" s="49" t="s">
        <v>110</v>
      </c>
    </row>
    <row r="22" spans="1:1" ht="15.75">
      <c r="A22" s="51" t="s">
        <v>111</v>
      </c>
    </row>
    <row r="23" spans="1:1" ht="15.75">
      <c r="A23" s="51" t="s">
        <v>207</v>
      </c>
    </row>
    <row r="24" spans="1:1" ht="15.75">
      <c r="A24" s="51" t="s">
        <v>112</v>
      </c>
    </row>
    <row r="25" spans="1:1" ht="15.75">
      <c r="A25" s="51" t="s">
        <v>113</v>
      </c>
    </row>
    <row r="26" spans="1:1" ht="15.75">
      <c r="A26" s="51" t="s">
        <v>114</v>
      </c>
    </row>
    <row r="27" spans="1:1" ht="15.75">
      <c r="A27" s="51" t="s">
        <v>115</v>
      </c>
    </row>
    <row r="28" spans="1:1" ht="15.75">
      <c r="A28" s="49"/>
    </row>
    <row r="29" spans="1:1" ht="15.75">
      <c r="A29" s="50" t="s">
        <v>116</v>
      </c>
    </row>
    <row r="30" spans="1:1" ht="63">
      <c r="A30" s="52" t="s">
        <v>128</v>
      </c>
    </row>
    <row r="31" spans="1:1" ht="15.75">
      <c r="A31" s="50"/>
    </row>
    <row r="32" spans="1:1" ht="15.75">
      <c r="A32" s="50" t="s">
        <v>117</v>
      </c>
    </row>
    <row r="33" spans="1:2" ht="15.75">
      <c r="A33" s="50" t="s">
        <v>118</v>
      </c>
    </row>
    <row r="34" spans="1:2" ht="15.75">
      <c r="A34" s="50"/>
    </row>
    <row r="35" spans="1:2" ht="15.75">
      <c r="A35" s="50" t="s">
        <v>119</v>
      </c>
    </row>
    <row r="36" spans="1:2" ht="15.75">
      <c r="A36" s="52" t="s">
        <v>211</v>
      </c>
    </row>
    <row r="37" spans="1:2" ht="15.75">
      <c r="A37" s="52"/>
    </row>
    <row r="38" spans="1:2" ht="31.5">
      <c r="A38" s="50" t="s">
        <v>120</v>
      </c>
    </row>
    <row r="39" spans="1:2" ht="15.75">
      <c r="A39" s="50" t="s">
        <v>121</v>
      </c>
    </row>
    <row r="40" spans="1:2" ht="15.75">
      <c r="A40" s="50"/>
    </row>
    <row r="41" spans="1:2" ht="31.5">
      <c r="A41" s="50" t="s">
        <v>122</v>
      </c>
    </row>
    <row r="42" spans="1:2" ht="15.75">
      <c r="A42" s="52" t="s">
        <v>123</v>
      </c>
    </row>
    <row r="43" spans="1:2" ht="31.5">
      <c r="A43" s="52" t="s">
        <v>124</v>
      </c>
    </row>
    <row r="44" spans="1:2" ht="15.75">
      <c r="A44" s="53" t="s">
        <v>125</v>
      </c>
    </row>
    <row r="45" spans="1:2" ht="31.5">
      <c r="A45" s="50" t="s">
        <v>126</v>
      </c>
    </row>
    <row r="46" spans="1:2" ht="94.5">
      <c r="A46" s="52" t="s">
        <v>127</v>
      </c>
    </row>
    <row r="47" spans="1:2" ht="15.75">
      <c r="A47" s="50"/>
    </row>
    <row r="48" spans="1:2" ht="14.25">
      <c r="A48" s="2" t="s">
        <v>212</v>
      </c>
      <c r="B48" s="1"/>
    </row>
    <row r="49" spans="1:2" ht="14.25">
      <c r="A49" s="1" t="s">
        <v>131</v>
      </c>
      <c r="B49" s="1"/>
    </row>
    <row r="50" spans="1:2">
      <c r="A50" s="55" t="s">
        <v>130</v>
      </c>
      <c r="B50" s="2"/>
    </row>
    <row r="51" spans="1:2">
      <c r="A51" s="55" t="s">
        <v>215</v>
      </c>
      <c r="B51" s="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75" workbookViewId="0">
      <selection activeCell="C3" sqref="C3"/>
    </sheetView>
  </sheetViews>
  <sheetFormatPr defaultRowHeight="12.75"/>
  <cols>
    <col min="1" max="1" width="6.7109375" style="2" customWidth="1"/>
    <col min="2" max="2" width="36.5703125" style="2" customWidth="1"/>
    <col min="3" max="3" width="16.5703125" style="2" bestFit="1" customWidth="1"/>
    <col min="4" max="4" width="13.85546875" style="2" bestFit="1" customWidth="1"/>
    <col min="5" max="5" width="9.140625" style="2"/>
    <col min="6" max="6" width="32" style="2" customWidth="1"/>
    <col min="7" max="7" width="22.85546875" style="2" bestFit="1" customWidth="1"/>
    <col min="8" max="8" width="13.85546875" style="2" bestFit="1" customWidth="1"/>
    <col min="9" max="13" width="9.140625" style="2"/>
    <col min="14" max="14" width="9.85546875" style="2" bestFit="1" customWidth="1"/>
    <col min="15" max="15" width="11" style="2" bestFit="1" customWidth="1"/>
    <col min="16" max="16" width="9.85546875" style="2" bestFit="1" customWidth="1"/>
    <col min="17" max="17" width="11" style="2" bestFit="1" customWidth="1"/>
    <col min="18" max="16384" width="9.140625" style="2"/>
  </cols>
  <sheetData>
    <row r="1" spans="1:17" ht="18">
      <c r="A1" s="1" t="s">
        <v>47</v>
      </c>
      <c r="B1" s="1"/>
      <c r="C1" s="1"/>
      <c r="D1" s="120" t="s">
        <v>0</v>
      </c>
      <c r="E1" s="120"/>
      <c r="F1" s="1"/>
      <c r="G1" s="1"/>
      <c r="H1" s="1"/>
    </row>
    <row r="2" spans="1:17" ht="14.25">
      <c r="A2" s="1" t="s">
        <v>48</v>
      </c>
      <c r="B2" s="1"/>
      <c r="C2" s="1"/>
      <c r="D2" s="1"/>
      <c r="E2" s="1"/>
      <c r="F2" s="1"/>
      <c r="G2" s="1" t="s">
        <v>1</v>
      </c>
      <c r="H2" s="1"/>
    </row>
    <row r="3" spans="1:17" ht="14.25">
      <c r="A3" s="1" t="s">
        <v>49</v>
      </c>
      <c r="B3" s="1"/>
      <c r="C3" s="1"/>
      <c r="D3" s="3" t="s">
        <v>2</v>
      </c>
      <c r="E3" s="1" t="s">
        <v>213</v>
      </c>
      <c r="F3" s="1"/>
      <c r="G3" s="1">
        <v>690663737</v>
      </c>
      <c r="H3" s="1"/>
    </row>
    <row r="4" spans="1:17" ht="14.25">
      <c r="A4" s="1"/>
      <c r="B4" s="1"/>
      <c r="C4" s="1"/>
      <c r="D4" s="1"/>
      <c r="E4" s="1"/>
      <c r="F4" s="1"/>
      <c r="G4" s="1"/>
      <c r="H4" s="1"/>
    </row>
    <row r="5" spans="1:17">
      <c r="A5" s="121" t="s">
        <v>46</v>
      </c>
      <c r="B5" s="121"/>
      <c r="C5" s="121"/>
      <c r="D5" s="121"/>
      <c r="E5" s="121"/>
      <c r="F5" s="121"/>
      <c r="G5" s="121"/>
      <c r="H5" s="121"/>
    </row>
    <row r="6" spans="1:17" ht="14.25">
      <c r="A6" s="1"/>
      <c r="B6" s="1"/>
      <c r="C6" s="1"/>
      <c r="D6" s="1"/>
      <c r="E6" s="1"/>
      <c r="F6" s="1"/>
      <c r="G6" s="1"/>
      <c r="H6" s="1"/>
    </row>
    <row r="7" spans="1:17" ht="15">
      <c r="A7" s="4" t="s">
        <v>3</v>
      </c>
      <c r="B7" s="5" t="s">
        <v>4</v>
      </c>
      <c r="C7" s="122" t="s">
        <v>5</v>
      </c>
      <c r="D7" s="122"/>
      <c r="E7" s="4" t="s">
        <v>3</v>
      </c>
      <c r="F7" s="5" t="s">
        <v>6</v>
      </c>
      <c r="G7" s="122" t="s">
        <v>5</v>
      </c>
      <c r="H7" s="122"/>
    </row>
    <row r="8" spans="1:17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17" ht="15">
      <c r="A9" s="6" t="s">
        <v>9</v>
      </c>
      <c r="B9" s="8" t="s">
        <v>10</v>
      </c>
      <c r="C9" s="9">
        <f>SUM(C10:C14)</f>
        <v>237094.24</v>
      </c>
      <c r="D9" s="9">
        <f>SUM(D10:D14)</f>
        <v>237094.24</v>
      </c>
      <c r="E9" s="6" t="s">
        <v>9</v>
      </c>
      <c r="F9" s="8" t="s">
        <v>11</v>
      </c>
      <c r="G9" s="9">
        <f>SUM(G10:G12)</f>
        <v>243835.45</v>
      </c>
      <c r="H9" s="9">
        <f>SUM(H10:H12)</f>
        <v>252102.03999999998</v>
      </c>
    </row>
    <row r="10" spans="1:17" ht="15">
      <c r="A10" s="6" t="s">
        <v>12</v>
      </c>
      <c r="B10" s="10" t="s">
        <v>13</v>
      </c>
      <c r="C10" s="11"/>
      <c r="D10" s="11"/>
      <c r="E10" s="6" t="s">
        <v>12</v>
      </c>
      <c r="F10" s="10" t="s">
        <v>14</v>
      </c>
      <c r="G10" s="11">
        <v>52.49</v>
      </c>
      <c r="H10" s="11">
        <v>52.49</v>
      </c>
      <c r="O10" s="118"/>
      <c r="P10" s="118"/>
      <c r="Q10" s="118"/>
    </row>
    <row r="11" spans="1:17" ht="15">
      <c r="A11" s="6" t="s">
        <v>15</v>
      </c>
      <c r="B11" s="10" t="s">
        <v>16</v>
      </c>
      <c r="C11" s="11">
        <v>237094.24</v>
      </c>
      <c r="D11" s="11">
        <v>237094.24</v>
      </c>
      <c r="E11" s="6" t="s">
        <v>15</v>
      </c>
      <c r="F11" s="10" t="s">
        <v>205</v>
      </c>
      <c r="G11" s="11">
        <v>243132.48</v>
      </c>
      <c r="H11" s="11">
        <v>243782.96</v>
      </c>
    </row>
    <row r="12" spans="1:17" ht="28.5">
      <c r="A12" s="6" t="s">
        <v>17</v>
      </c>
      <c r="B12" s="10" t="s">
        <v>18</v>
      </c>
      <c r="C12" s="11"/>
      <c r="D12" s="11"/>
      <c r="E12" s="6" t="s">
        <v>17</v>
      </c>
      <c r="F12" s="10" t="s">
        <v>19</v>
      </c>
      <c r="G12" s="12">
        <f>SUM(G13+G14)</f>
        <v>650.48</v>
      </c>
      <c r="H12" s="12">
        <f>SUM(H13+H14)</f>
        <v>8266.59</v>
      </c>
    </row>
    <row r="13" spans="1:17" ht="24">
      <c r="A13" s="6" t="s">
        <v>20</v>
      </c>
      <c r="B13" s="10" t="s">
        <v>21</v>
      </c>
      <c r="C13" s="11"/>
      <c r="D13" s="11"/>
      <c r="E13" s="6">
        <v>1</v>
      </c>
      <c r="F13" s="13" t="s">
        <v>22</v>
      </c>
      <c r="G13" s="11">
        <v>650.48</v>
      </c>
      <c r="H13" s="11">
        <v>8266.59</v>
      </c>
    </row>
    <row r="14" spans="1:17" ht="28.5">
      <c r="A14" s="6" t="s">
        <v>23</v>
      </c>
      <c r="B14" s="10" t="s">
        <v>24</v>
      </c>
      <c r="C14" s="11"/>
      <c r="D14" s="11"/>
      <c r="E14" s="14">
        <v>2</v>
      </c>
      <c r="F14" s="15" t="s">
        <v>25</v>
      </c>
      <c r="G14" s="117"/>
      <c r="H14" s="16"/>
    </row>
    <row r="15" spans="1:17" ht="30">
      <c r="A15" s="6" t="s">
        <v>26</v>
      </c>
      <c r="B15" s="8" t="s">
        <v>27</v>
      </c>
      <c r="C15" s="9">
        <f>SUM(C16+C17+C21)</f>
        <v>10133.209999999999</v>
      </c>
      <c r="D15" s="9">
        <f>SUM(D16+D17+D21)</f>
        <v>15007.8</v>
      </c>
      <c r="E15" s="6" t="s">
        <v>26</v>
      </c>
      <c r="F15" s="8" t="s">
        <v>28</v>
      </c>
      <c r="G15" s="9">
        <f>SUM(G16+G17+G21+G22)</f>
        <v>3392</v>
      </c>
      <c r="H15" s="9">
        <f>SUM(H16+H17+H21+H22)</f>
        <v>0</v>
      </c>
    </row>
    <row r="16" spans="1:17" ht="28.5">
      <c r="A16" s="6" t="s">
        <v>12</v>
      </c>
      <c r="B16" s="10" t="s">
        <v>29</v>
      </c>
      <c r="C16" s="11"/>
      <c r="D16" s="11"/>
      <c r="E16" s="6" t="s">
        <v>12</v>
      </c>
      <c r="F16" s="10" t="s">
        <v>30</v>
      </c>
      <c r="G16" s="11"/>
      <c r="H16" s="11"/>
    </row>
    <row r="17" spans="1:14" ht="28.5">
      <c r="A17" s="123" t="s">
        <v>15</v>
      </c>
      <c r="B17" s="126" t="s">
        <v>31</v>
      </c>
      <c r="C17" s="129"/>
      <c r="D17" s="129"/>
      <c r="E17" s="6" t="s">
        <v>15</v>
      </c>
      <c r="F17" s="10" t="s">
        <v>32</v>
      </c>
      <c r="G17" s="12">
        <f>SUM(G18:G20)</f>
        <v>3392</v>
      </c>
      <c r="H17" s="12">
        <f>SUM(H18:H20)</f>
        <v>0</v>
      </c>
    </row>
    <row r="18" spans="1:14" ht="15">
      <c r="A18" s="124"/>
      <c r="B18" s="127"/>
      <c r="C18" s="130"/>
      <c r="D18" s="130"/>
      <c r="E18" s="6">
        <v>1</v>
      </c>
      <c r="F18" s="10" t="s">
        <v>33</v>
      </c>
      <c r="G18" s="11"/>
      <c r="H18" s="11"/>
    </row>
    <row r="19" spans="1:14" ht="15">
      <c r="A19" s="124"/>
      <c r="B19" s="127"/>
      <c r="C19" s="130"/>
      <c r="D19" s="130"/>
      <c r="E19" s="6">
        <v>2</v>
      </c>
      <c r="F19" s="10" t="s">
        <v>34</v>
      </c>
      <c r="G19" s="11">
        <v>3392</v>
      </c>
      <c r="H19" s="11"/>
    </row>
    <row r="20" spans="1:14" ht="15">
      <c r="A20" s="125"/>
      <c r="B20" s="128"/>
      <c r="C20" s="131"/>
      <c r="D20" s="131"/>
      <c r="E20" s="14">
        <v>3</v>
      </c>
      <c r="F20" s="17" t="s">
        <v>35</v>
      </c>
      <c r="G20" s="117"/>
      <c r="H20" s="16"/>
    </row>
    <row r="21" spans="1:14" ht="15">
      <c r="A21" s="6" t="s">
        <v>17</v>
      </c>
      <c r="B21" s="10" t="s">
        <v>36</v>
      </c>
      <c r="C21" s="12">
        <f>SUM(C22:C23)</f>
        <v>10133.209999999999</v>
      </c>
      <c r="D21" s="12">
        <f>SUM(D22:D23)</f>
        <v>15007.8</v>
      </c>
      <c r="E21" s="14" t="s">
        <v>17</v>
      </c>
      <c r="F21" s="17" t="s">
        <v>37</v>
      </c>
      <c r="G21" s="117"/>
      <c r="H21" s="16"/>
    </row>
    <row r="22" spans="1:14" ht="15">
      <c r="A22" s="6">
        <v>1</v>
      </c>
      <c r="B22" s="10" t="s">
        <v>38</v>
      </c>
      <c r="C22" s="11">
        <v>10133.209999999999</v>
      </c>
      <c r="D22" s="11">
        <v>15007.8</v>
      </c>
      <c r="E22" s="14" t="s">
        <v>20</v>
      </c>
      <c r="F22" s="17" t="s">
        <v>39</v>
      </c>
      <c r="G22" s="18">
        <f>SUM(G23:G24)</f>
        <v>0</v>
      </c>
      <c r="H22" s="18">
        <f>SUM(H23:H24)</f>
        <v>0</v>
      </c>
      <c r="N22" s="118"/>
    </row>
    <row r="23" spans="1:14" ht="28.5">
      <c r="A23" s="14">
        <v>2</v>
      </c>
      <c r="B23" s="17" t="s">
        <v>40</v>
      </c>
      <c r="C23" s="16"/>
      <c r="D23" s="16"/>
      <c r="E23" s="14">
        <v>1</v>
      </c>
      <c r="F23" s="17" t="s">
        <v>41</v>
      </c>
      <c r="G23" s="117"/>
      <c r="H23" s="16"/>
      <c r="N23" s="118"/>
    </row>
    <row r="24" spans="1:14" ht="30.75" thickBot="1">
      <c r="A24" s="14" t="s">
        <v>42</v>
      </c>
      <c r="B24" s="19" t="s">
        <v>43</v>
      </c>
      <c r="C24" s="16"/>
      <c r="D24" s="16"/>
      <c r="E24" s="14">
        <v>2</v>
      </c>
      <c r="F24" s="17" t="s">
        <v>44</v>
      </c>
      <c r="G24" s="117"/>
      <c r="H24" s="16"/>
    </row>
    <row r="25" spans="1:14" ht="16.5" thickTop="1" thickBot="1">
      <c r="A25" s="21"/>
      <c r="B25" s="22" t="s">
        <v>45</v>
      </c>
      <c r="C25" s="23">
        <f>SUM(C9+C15+C24)</f>
        <v>247227.44999999998</v>
      </c>
      <c r="D25" s="23">
        <f>SUM(D9+D15+D24)</f>
        <v>252102.03999999998</v>
      </c>
      <c r="E25" s="24"/>
      <c r="F25" s="22" t="s">
        <v>45</v>
      </c>
      <c r="G25" s="25">
        <f>SUM(G9+G15)</f>
        <v>247227.45</v>
      </c>
      <c r="H25" s="25">
        <f>SUM(H9+H15)</f>
        <v>252102.03999999998</v>
      </c>
    </row>
    <row r="26" spans="1:14" ht="15" thickTop="1">
      <c r="A26" s="3"/>
      <c r="B26" s="1"/>
      <c r="C26" s="1"/>
      <c r="D26" s="1"/>
      <c r="E26" s="1"/>
      <c r="F26" s="1"/>
      <c r="G26" s="1"/>
      <c r="H26" s="1"/>
    </row>
    <row r="27" spans="1:14" ht="14.25">
      <c r="A27" s="20"/>
      <c r="B27" s="1"/>
      <c r="C27" s="1"/>
      <c r="D27" s="1"/>
      <c r="E27" s="1"/>
      <c r="F27" s="1" t="s">
        <v>131</v>
      </c>
      <c r="G27" s="1"/>
      <c r="H27" s="1"/>
    </row>
    <row r="28" spans="1:14" ht="14.25">
      <c r="A28" s="2" t="s">
        <v>212</v>
      </c>
      <c r="B28" s="1"/>
      <c r="C28" s="1"/>
      <c r="D28" s="1"/>
      <c r="E28" s="1"/>
      <c r="F28" s="55" t="s">
        <v>130</v>
      </c>
    </row>
    <row r="29" spans="1:14" ht="14.25">
      <c r="A29" s="1"/>
      <c r="B29" s="1"/>
      <c r="C29" s="1"/>
      <c r="D29" s="1"/>
      <c r="E29" s="1"/>
      <c r="F29" s="55" t="s">
        <v>215</v>
      </c>
    </row>
    <row r="30" spans="1:14">
      <c r="F30" s="55"/>
    </row>
    <row r="31" spans="1:14">
      <c r="F31" s="55"/>
    </row>
    <row r="32" spans="1:14">
      <c r="F32" s="55"/>
    </row>
  </sheetData>
  <mergeCells count="8">
    <mergeCell ref="D1:E1"/>
    <mergeCell ref="A5:H5"/>
    <mergeCell ref="C7:D7"/>
    <mergeCell ref="G7:H7"/>
    <mergeCell ref="A17:A20"/>
    <mergeCell ref="B17:B20"/>
    <mergeCell ref="C17:C20"/>
    <mergeCell ref="D17:D20"/>
  </mergeCells>
  <phoneticPr fontId="2" type="noConversion"/>
  <pageMargins left="0" right="0" top="0.19685039370078741" bottom="0.19685039370078741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="75" workbookViewId="0">
      <selection activeCell="D47" sqref="D47"/>
    </sheetView>
  </sheetViews>
  <sheetFormatPr defaultRowHeight="12.75"/>
  <cols>
    <col min="1" max="1" width="8.42578125" style="2" customWidth="1"/>
    <col min="2" max="2" width="56.42578125" style="2" customWidth="1"/>
    <col min="3" max="3" width="21.85546875" style="2" bestFit="1" customWidth="1"/>
    <col min="4" max="4" width="18.140625" style="2" customWidth="1"/>
    <col min="5" max="16384" width="9.140625" style="2"/>
  </cols>
  <sheetData>
    <row r="1" spans="1:4" ht="15">
      <c r="A1" s="1" t="s">
        <v>47</v>
      </c>
      <c r="B1" s="1"/>
      <c r="C1" s="26" t="s">
        <v>1</v>
      </c>
      <c r="D1" s="26"/>
    </row>
    <row r="2" spans="1:4" ht="15">
      <c r="A2" s="1" t="s">
        <v>48</v>
      </c>
      <c r="B2" s="1"/>
      <c r="C2" s="1">
        <v>690663737</v>
      </c>
      <c r="D2" s="26"/>
    </row>
    <row r="3" spans="1:4" ht="15">
      <c r="A3" s="1" t="s">
        <v>49</v>
      </c>
      <c r="B3" s="1"/>
      <c r="C3" s="27"/>
      <c r="D3" s="26"/>
    </row>
    <row r="4" spans="1:4" ht="15">
      <c r="A4" s="26"/>
      <c r="B4" s="28"/>
      <c r="C4" s="27"/>
      <c r="D4" s="26"/>
    </row>
    <row r="5" spans="1:4" ht="15.75">
      <c r="A5" s="26"/>
      <c r="B5" s="29" t="s">
        <v>209</v>
      </c>
      <c r="C5" s="27"/>
      <c r="D5" s="26"/>
    </row>
    <row r="6" spans="1:4" ht="26.25" customHeight="1">
      <c r="A6" s="132" t="s">
        <v>50</v>
      </c>
      <c r="B6" s="132"/>
      <c r="C6" s="132"/>
      <c r="D6" s="132"/>
    </row>
    <row r="7" spans="1:4" ht="25.5">
      <c r="A7" s="133" t="s">
        <v>51</v>
      </c>
      <c r="B7" s="134" t="s">
        <v>52</v>
      </c>
      <c r="C7" s="30" t="s">
        <v>53</v>
      </c>
      <c r="D7" s="30" t="s">
        <v>54</v>
      </c>
    </row>
    <row r="8" spans="1:4" ht="15.75">
      <c r="A8" s="133"/>
      <c r="B8" s="135"/>
      <c r="C8" s="31"/>
      <c r="D8" s="31"/>
    </row>
    <row r="9" spans="1:4" ht="15.75">
      <c r="A9" s="32">
        <v>1</v>
      </c>
      <c r="B9" s="33">
        <v>2</v>
      </c>
      <c r="C9" s="34">
        <v>3</v>
      </c>
      <c r="D9" s="34">
        <v>4</v>
      </c>
    </row>
    <row r="10" spans="1:4" ht="15.75">
      <c r="A10" s="35" t="s">
        <v>55</v>
      </c>
      <c r="B10" s="36" t="s">
        <v>56</v>
      </c>
      <c r="C10" s="37">
        <f>SUM(C11:C12)</f>
        <v>22995.019999999997</v>
      </c>
      <c r="D10" s="37">
        <f>SUM(D11:D12)</f>
        <v>23298.35</v>
      </c>
    </row>
    <row r="11" spans="1:4" ht="15">
      <c r="A11" s="38" t="s">
        <v>57</v>
      </c>
      <c r="B11" s="39" t="s">
        <v>58</v>
      </c>
      <c r="C11" s="40">
        <v>462</v>
      </c>
      <c r="D11" s="40">
        <v>422</v>
      </c>
    </row>
    <row r="12" spans="1:4" ht="15">
      <c r="A12" s="38" t="s">
        <v>59</v>
      </c>
      <c r="B12" s="39" t="s">
        <v>60</v>
      </c>
      <c r="C12" s="41">
        <f>C13+C14+C15</f>
        <v>22533.019999999997</v>
      </c>
      <c r="D12" s="41">
        <f>D13+D14+D15</f>
        <v>22876.35</v>
      </c>
    </row>
    <row r="13" spans="1:4" ht="30">
      <c r="A13" s="38">
        <v>1</v>
      </c>
      <c r="B13" s="28" t="s">
        <v>61</v>
      </c>
      <c r="C13" s="40">
        <v>5360.4</v>
      </c>
      <c r="D13" s="40">
        <v>6244.1</v>
      </c>
    </row>
    <row r="14" spans="1:4" ht="30">
      <c r="A14" s="38">
        <v>2</v>
      </c>
      <c r="B14" s="39" t="s">
        <v>62</v>
      </c>
      <c r="C14" s="40"/>
      <c r="D14" s="40"/>
    </row>
    <row r="15" spans="1:4" ht="15">
      <c r="A15" s="38">
        <v>3</v>
      </c>
      <c r="B15" s="39" t="s">
        <v>63</v>
      </c>
      <c r="C15" s="40">
        <v>17172.62</v>
      </c>
      <c r="D15" s="40">
        <v>16632.25</v>
      </c>
    </row>
    <row r="16" spans="1:4" ht="15.75">
      <c r="A16" s="35" t="s">
        <v>64</v>
      </c>
      <c r="B16" s="36" t="s">
        <v>65</v>
      </c>
      <c r="C16" s="37">
        <f>C17+C18+C19</f>
        <v>20568.34</v>
      </c>
      <c r="D16" s="37">
        <f>D17+D18+D19</f>
        <v>12090</v>
      </c>
    </row>
    <row r="17" spans="1:4" ht="30.75">
      <c r="A17" s="38">
        <v>1</v>
      </c>
      <c r="B17" s="28" t="s">
        <v>66</v>
      </c>
      <c r="C17" s="42">
        <v>20568.34</v>
      </c>
      <c r="D17" s="42">
        <v>12090</v>
      </c>
    </row>
    <row r="18" spans="1:4" ht="30.75">
      <c r="A18" s="38">
        <v>2</v>
      </c>
      <c r="B18" s="39" t="s">
        <v>67</v>
      </c>
      <c r="C18" s="42"/>
      <c r="D18" s="42"/>
    </row>
    <row r="19" spans="1:4" ht="15.75">
      <c r="A19" s="38">
        <v>3</v>
      </c>
      <c r="B19" s="39" t="s">
        <v>68</v>
      </c>
      <c r="C19" s="42"/>
      <c r="D19" s="42"/>
    </row>
    <row r="20" spans="1:4" ht="31.5">
      <c r="A20" s="35" t="s">
        <v>69</v>
      </c>
      <c r="B20" s="36" t="s">
        <v>70</v>
      </c>
      <c r="C20" s="37">
        <f>SUM(C10-C16)</f>
        <v>2426.6799999999967</v>
      </c>
      <c r="D20" s="37">
        <f>SUM(D10-D16)</f>
        <v>11208.349999999999</v>
      </c>
    </row>
    <row r="21" spans="1:4" ht="15.75">
      <c r="A21" s="35" t="s">
        <v>71</v>
      </c>
      <c r="B21" s="36" t="s">
        <v>72</v>
      </c>
      <c r="C21" s="37">
        <f>SUM(C22:C27)</f>
        <v>1429.21</v>
      </c>
      <c r="D21" s="37">
        <f>SUM(D22:D27)</f>
        <v>2603.42</v>
      </c>
    </row>
    <row r="22" spans="1:4" ht="15">
      <c r="A22" s="38">
        <v>1</v>
      </c>
      <c r="B22" s="39" t="s">
        <v>73</v>
      </c>
      <c r="C22" s="40">
        <v>994.21</v>
      </c>
      <c r="D22" s="40">
        <v>2603.42</v>
      </c>
    </row>
    <row r="23" spans="1:4" ht="15">
      <c r="A23" s="38">
        <v>2</v>
      </c>
      <c r="B23" s="39" t="s">
        <v>74</v>
      </c>
      <c r="C23" s="40"/>
      <c r="D23" s="40"/>
    </row>
    <row r="24" spans="1:4" ht="15">
      <c r="A24" s="38">
        <v>3</v>
      </c>
      <c r="B24" s="39" t="s">
        <v>75</v>
      </c>
      <c r="C24" s="40"/>
      <c r="D24" s="40"/>
    </row>
    <row r="25" spans="1:4" ht="30">
      <c r="A25" s="38">
        <v>4</v>
      </c>
      <c r="B25" s="39" t="s">
        <v>76</v>
      </c>
      <c r="C25" s="40"/>
      <c r="D25" s="40"/>
    </row>
    <row r="26" spans="1:4" ht="15">
      <c r="A26" s="38">
        <v>5</v>
      </c>
      <c r="B26" s="39" t="s">
        <v>77</v>
      </c>
      <c r="C26" s="40">
        <v>435</v>
      </c>
      <c r="D26" s="40"/>
    </row>
    <row r="27" spans="1:4" ht="15">
      <c r="A27" s="38">
        <v>6</v>
      </c>
      <c r="B27" s="39" t="s">
        <v>78</v>
      </c>
      <c r="C27" s="40"/>
      <c r="D27" s="40"/>
    </row>
    <row r="28" spans="1:4" ht="15.75">
      <c r="A28" s="35" t="s">
        <v>79</v>
      </c>
      <c r="B28" s="43" t="s">
        <v>80</v>
      </c>
      <c r="C28" s="42"/>
      <c r="D28" s="42"/>
    </row>
    <row r="29" spans="1:4" ht="31.5">
      <c r="A29" s="35" t="s">
        <v>81</v>
      </c>
      <c r="B29" s="36" t="s">
        <v>82</v>
      </c>
      <c r="C29" s="42"/>
      <c r="D29" s="42"/>
    </row>
    <row r="30" spans="1:4" ht="15.75">
      <c r="A30" s="35" t="s">
        <v>83</v>
      </c>
      <c r="B30" s="36" t="s">
        <v>84</v>
      </c>
      <c r="C30" s="42">
        <v>1.01</v>
      </c>
      <c r="D30" s="42">
        <v>1.36</v>
      </c>
    </row>
    <row r="31" spans="1:4" ht="15.75">
      <c r="A31" s="35" t="s">
        <v>85</v>
      </c>
      <c r="B31" s="36" t="s">
        <v>86</v>
      </c>
      <c r="C31" s="42">
        <v>348</v>
      </c>
      <c r="D31" s="42">
        <v>339.7</v>
      </c>
    </row>
    <row r="32" spans="1:4" ht="30">
      <c r="A32" s="35" t="s">
        <v>57</v>
      </c>
      <c r="B32" s="43" t="s">
        <v>87</v>
      </c>
      <c r="C32" s="37">
        <f>SUM(C20-C21+C28-C29+C30-C31)</f>
        <v>650.47999999999661</v>
      </c>
      <c r="D32" s="37">
        <f>SUM(D20-D21+D28-D29+D30-D31)</f>
        <v>8266.5899999999983</v>
      </c>
    </row>
    <row r="33" spans="1:4" ht="15.75">
      <c r="A33" s="35" t="s">
        <v>88</v>
      </c>
      <c r="B33" s="36" t="s">
        <v>89</v>
      </c>
      <c r="C33" s="37">
        <f>SUM(C34:C35)</f>
        <v>0</v>
      </c>
      <c r="D33" s="37">
        <f>SUM(D34:D35)</f>
        <v>0</v>
      </c>
    </row>
    <row r="34" spans="1:4" ht="15">
      <c r="A34" s="38" t="s">
        <v>57</v>
      </c>
      <c r="B34" s="39" t="s">
        <v>90</v>
      </c>
      <c r="C34" s="40"/>
      <c r="D34" s="40"/>
    </row>
    <row r="35" spans="1:4" ht="15">
      <c r="A35" s="38" t="s">
        <v>59</v>
      </c>
      <c r="B35" s="39" t="s">
        <v>91</v>
      </c>
      <c r="C35" s="40"/>
      <c r="D35" s="40"/>
    </row>
    <row r="36" spans="1:4" ht="15.75">
      <c r="A36" s="35" t="s">
        <v>92</v>
      </c>
      <c r="B36" s="36" t="s">
        <v>93</v>
      </c>
      <c r="C36" s="37">
        <f>SUM(C32+C33)</f>
        <v>650.47999999999661</v>
      </c>
      <c r="D36" s="37">
        <f>SUM(D32+D33)</f>
        <v>8266.5899999999983</v>
      </c>
    </row>
    <row r="37" spans="1:4" ht="30">
      <c r="A37" s="38" t="s">
        <v>57</v>
      </c>
      <c r="B37" s="39" t="s">
        <v>94</v>
      </c>
      <c r="C37" s="40"/>
      <c r="D37" s="40"/>
    </row>
    <row r="38" spans="1:4" ht="30">
      <c r="A38" s="38" t="s">
        <v>59</v>
      </c>
      <c r="B38" s="39" t="s">
        <v>95</v>
      </c>
      <c r="C38" s="40"/>
      <c r="D38" s="40"/>
    </row>
    <row r="39" spans="1:4" ht="15">
      <c r="A39" s="44"/>
      <c r="B39" s="45"/>
      <c r="C39" s="46"/>
      <c r="D39" s="46"/>
    </row>
    <row r="40" spans="1:4" ht="15">
      <c r="A40" s="44"/>
      <c r="B40" s="45"/>
      <c r="C40" s="46"/>
      <c r="D40" s="46"/>
    </row>
    <row r="41" spans="1:4" ht="15">
      <c r="A41" s="26"/>
      <c r="B41" s="28"/>
      <c r="C41" s="1" t="s">
        <v>131</v>
      </c>
      <c r="D41" s="26"/>
    </row>
    <row r="42" spans="1:4" ht="14.25">
      <c r="A42" s="2" t="s">
        <v>212</v>
      </c>
      <c r="B42" s="47"/>
      <c r="C42" s="55" t="s">
        <v>217</v>
      </c>
      <c r="D42" s="1"/>
    </row>
    <row r="43" spans="1:4" ht="15">
      <c r="A43" s="26"/>
      <c r="B43" s="28"/>
      <c r="C43" s="55" t="s">
        <v>216</v>
      </c>
    </row>
    <row r="44" spans="1:4">
      <c r="C44" s="55"/>
    </row>
    <row r="45" spans="1:4">
      <c r="C45" s="55"/>
    </row>
    <row r="46" spans="1:4">
      <c r="C46" s="55"/>
    </row>
  </sheetData>
  <mergeCells count="3">
    <mergeCell ref="A6:D6"/>
    <mergeCell ref="A7:A8"/>
    <mergeCell ref="B7:B8"/>
  </mergeCells>
  <phoneticPr fontId="2" type="noConversion"/>
  <pageMargins left="0" right="0" top="0.19685039370078741" bottom="0.19685039370078741" header="0.11811023622047245" footer="0.11811023622047245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7"/>
  <sheetViews>
    <sheetView showGridLines="0" zoomScale="75" workbookViewId="0">
      <selection activeCell="I12" sqref="I12"/>
    </sheetView>
  </sheetViews>
  <sheetFormatPr defaultRowHeight="12.75"/>
  <cols>
    <col min="1" max="1" width="5.140625" style="57" customWidth="1"/>
    <col min="2" max="2" width="37.7109375" customWidth="1"/>
    <col min="3" max="3" width="18.42578125" customWidth="1"/>
    <col min="4" max="4" width="20" customWidth="1"/>
    <col min="5" max="5" width="15.140625" customWidth="1"/>
    <col min="6" max="6" width="23.7109375" customWidth="1"/>
    <col min="7" max="7" width="14.140625" customWidth="1"/>
    <col min="8" max="8" width="12.42578125" customWidth="1"/>
    <col min="9" max="9" width="12.5703125" customWidth="1"/>
    <col min="10" max="10" width="10.7109375" customWidth="1"/>
  </cols>
  <sheetData>
    <row r="3" spans="1:8" ht="27">
      <c r="B3" s="152" t="s">
        <v>132</v>
      </c>
      <c r="C3" s="152"/>
      <c r="D3" s="152"/>
      <c r="E3" s="152"/>
      <c r="F3" s="152"/>
      <c r="G3" s="152"/>
      <c r="H3" s="152"/>
    </row>
    <row r="5" spans="1:8" ht="30">
      <c r="B5" s="153" t="s">
        <v>214</v>
      </c>
      <c r="C5" s="153"/>
      <c r="D5" s="153"/>
      <c r="E5" s="153"/>
      <c r="F5" s="153"/>
      <c r="G5" s="153"/>
      <c r="H5" s="153"/>
    </row>
    <row r="6" spans="1:8" ht="30">
      <c r="B6" s="58"/>
      <c r="C6" s="58"/>
      <c r="D6" s="58"/>
      <c r="E6" s="58"/>
      <c r="F6" s="58"/>
      <c r="G6" s="58"/>
      <c r="H6" s="58"/>
    </row>
    <row r="8" spans="1:8" ht="13.5" thickBot="1"/>
    <row r="9" spans="1:8">
      <c r="A9" s="57">
        <v>1</v>
      </c>
      <c r="B9" s="149" t="s">
        <v>133</v>
      </c>
      <c r="C9" s="150"/>
      <c r="D9" s="150"/>
      <c r="E9" s="150"/>
      <c r="F9" s="151"/>
    </row>
    <row r="10" spans="1:8" ht="13.5" thickBot="1">
      <c r="B10" s="139" t="s">
        <v>52</v>
      </c>
      <c r="C10" s="154"/>
      <c r="D10" s="154" t="s">
        <v>134</v>
      </c>
      <c r="E10" s="154"/>
      <c r="F10" s="155"/>
    </row>
    <row r="11" spans="1:8" ht="40.5" customHeight="1" thickBot="1">
      <c r="B11" s="156" t="s">
        <v>135</v>
      </c>
      <c r="C11" s="157"/>
      <c r="D11" s="158" t="s">
        <v>136</v>
      </c>
      <c r="E11" s="159"/>
      <c r="F11" s="160"/>
    </row>
    <row r="12" spans="1:8" ht="13.5" thickTop="1"/>
    <row r="14" spans="1:8" ht="13.5" thickBot="1"/>
    <row r="15" spans="1:8">
      <c r="A15" s="57">
        <v>1</v>
      </c>
      <c r="B15" s="161" t="s">
        <v>137</v>
      </c>
      <c r="C15" s="162"/>
      <c r="D15" s="162"/>
      <c r="E15" s="162"/>
      <c r="F15" s="163"/>
    </row>
    <row r="16" spans="1:8" ht="27" customHeight="1">
      <c r="B16" s="59" t="s">
        <v>138</v>
      </c>
      <c r="C16" s="154" t="s">
        <v>139</v>
      </c>
      <c r="D16" s="154"/>
      <c r="E16" s="148" t="s">
        <v>140</v>
      </c>
      <c r="F16" s="136"/>
    </row>
    <row r="17" spans="1:6" ht="13.5" thickBot="1">
      <c r="B17" s="64" t="s">
        <v>141</v>
      </c>
      <c r="C17" s="164"/>
      <c r="D17" s="164"/>
      <c r="E17" s="165">
        <v>0</v>
      </c>
      <c r="F17" s="166"/>
    </row>
    <row r="19" spans="1:6" ht="13.5" thickBot="1"/>
    <row r="20" spans="1:6">
      <c r="A20" s="57">
        <v>2</v>
      </c>
      <c r="B20" s="149" t="s">
        <v>142</v>
      </c>
      <c r="C20" s="150"/>
      <c r="D20" s="150"/>
      <c r="E20" s="150"/>
      <c r="F20" s="151"/>
    </row>
    <row r="21" spans="1:6">
      <c r="B21" s="147"/>
      <c r="C21" s="148" t="s">
        <v>143</v>
      </c>
      <c r="D21" s="148" t="s">
        <v>144</v>
      </c>
      <c r="E21" s="148"/>
      <c r="F21" s="136" t="s">
        <v>145</v>
      </c>
    </row>
    <row r="22" spans="1:6">
      <c r="B22" s="147"/>
      <c r="C22" s="148"/>
      <c r="D22" s="62" t="s">
        <v>146</v>
      </c>
      <c r="E22" s="62" t="s">
        <v>147</v>
      </c>
      <c r="F22" s="136"/>
    </row>
    <row r="23" spans="1:6" ht="25.5">
      <c r="B23" s="65" t="s">
        <v>148</v>
      </c>
      <c r="C23" s="66"/>
      <c r="D23" s="66"/>
      <c r="E23" s="66"/>
      <c r="F23" s="67">
        <f>C23+D23-E23</f>
        <v>0</v>
      </c>
    </row>
    <row r="24" spans="1:6" ht="25.5">
      <c r="B24" s="65" t="s">
        <v>149</v>
      </c>
      <c r="C24" s="66">
        <v>237094.24</v>
      </c>
      <c r="D24" s="66">
        <v>0</v>
      </c>
      <c r="E24" s="66">
        <v>0</v>
      </c>
      <c r="F24" s="67">
        <f>C24+D24-E24</f>
        <v>237094.24</v>
      </c>
    </row>
    <row r="25" spans="1:6">
      <c r="B25" s="65" t="s">
        <v>150</v>
      </c>
      <c r="C25" s="66"/>
      <c r="D25" s="66"/>
      <c r="E25" s="66"/>
      <c r="F25" s="67">
        <f>C25+D25-E25</f>
        <v>0</v>
      </c>
    </row>
    <row r="26" spans="1:6">
      <c r="B26" s="65" t="s">
        <v>151</v>
      </c>
      <c r="C26" s="66"/>
      <c r="D26" s="66"/>
      <c r="E26" s="66"/>
      <c r="F26" s="67">
        <f>C26+D26-E26</f>
        <v>0</v>
      </c>
    </row>
    <row r="27" spans="1:6">
      <c r="B27" s="65" t="s">
        <v>152</v>
      </c>
      <c r="C27" s="66"/>
      <c r="D27" s="66"/>
      <c r="E27" s="66"/>
      <c r="F27" s="67">
        <f>C27+D27-E27</f>
        <v>0</v>
      </c>
    </row>
    <row r="28" spans="1:6" s="56" customFormat="1" ht="13.5" thickBot="1">
      <c r="A28" s="57"/>
      <c r="B28" s="68" t="s">
        <v>153</v>
      </c>
      <c r="C28" s="69">
        <f>SUM(C23:C27)</f>
        <v>237094.24</v>
      </c>
      <c r="D28" s="69">
        <f>SUM(D23:D27)</f>
        <v>0</v>
      </c>
      <c r="E28" s="69">
        <f>SUM(E23:E27)</f>
        <v>0</v>
      </c>
      <c r="F28" s="69">
        <f>SUM(F23:F27)</f>
        <v>237094.24</v>
      </c>
    </row>
    <row r="29" spans="1:6" ht="4.5" customHeight="1"/>
    <row r="30" spans="1:6" ht="19.5" customHeight="1"/>
    <row r="31" spans="1:6" ht="13.5" thickBot="1">
      <c r="A31" s="57">
        <v>3</v>
      </c>
      <c r="B31" s="142" t="s">
        <v>154</v>
      </c>
      <c r="C31" s="142"/>
    </row>
    <row r="32" spans="1:6">
      <c r="B32" s="70" t="s">
        <v>155</v>
      </c>
      <c r="C32" s="71">
        <f>C33+C34+C37</f>
        <v>23298.35</v>
      </c>
    </row>
    <row r="33" spans="1:3">
      <c r="B33" s="72" t="s">
        <v>58</v>
      </c>
      <c r="C33" s="73">
        <v>422</v>
      </c>
    </row>
    <row r="34" spans="1:3" ht="25.5">
      <c r="B34" s="74" t="s">
        <v>61</v>
      </c>
      <c r="C34" s="75">
        <f>SUM(C35:C36)</f>
        <v>22876.35</v>
      </c>
    </row>
    <row r="35" spans="1:3">
      <c r="B35" s="76" t="s">
        <v>156</v>
      </c>
      <c r="C35" s="119">
        <v>16632.25</v>
      </c>
    </row>
    <row r="36" spans="1:3">
      <c r="B36" s="116">
        <v>0.01</v>
      </c>
      <c r="C36" s="119">
        <v>6244.1</v>
      </c>
    </row>
    <row r="37" spans="1:3" ht="25.5">
      <c r="B37" s="74" t="s">
        <v>62</v>
      </c>
      <c r="C37" s="75">
        <f>SUM(C38:C44)</f>
        <v>0</v>
      </c>
    </row>
    <row r="38" spans="1:3">
      <c r="B38" s="72" t="s">
        <v>157</v>
      </c>
      <c r="C38" s="73"/>
    </row>
    <row r="39" spans="1:3">
      <c r="B39" s="72"/>
      <c r="C39" s="73"/>
    </row>
    <row r="40" spans="1:3">
      <c r="B40" s="72"/>
      <c r="C40" s="73"/>
    </row>
    <row r="41" spans="1:3" ht="25.5">
      <c r="B41" s="74" t="s">
        <v>63</v>
      </c>
      <c r="C41" s="75">
        <f>SUM(C42:C44)</f>
        <v>0</v>
      </c>
    </row>
    <row r="42" spans="1:3">
      <c r="B42" s="72" t="s">
        <v>157</v>
      </c>
      <c r="C42" s="73"/>
    </row>
    <row r="43" spans="1:3">
      <c r="B43" s="72"/>
      <c r="C43" s="73"/>
    </row>
    <row r="44" spans="1:3" ht="13.5" thickBot="1">
      <c r="B44" s="77"/>
      <c r="C44" s="78"/>
    </row>
    <row r="45" spans="1:3">
      <c r="B45" s="79"/>
      <c r="C45" s="80"/>
    </row>
    <row r="46" spans="1:3">
      <c r="B46" s="79"/>
      <c r="C46" s="80"/>
    </row>
    <row r="47" spans="1:3" ht="13.5" thickBot="1">
      <c r="B47" s="79"/>
      <c r="C47" s="80"/>
    </row>
    <row r="48" spans="1:3">
      <c r="A48" s="57">
        <v>3</v>
      </c>
      <c r="B48" s="81" t="s">
        <v>158</v>
      </c>
      <c r="C48" s="71">
        <f>SUM(C49:C54)</f>
        <v>1.36</v>
      </c>
    </row>
    <row r="49" spans="1:3">
      <c r="B49" s="82" t="s">
        <v>159</v>
      </c>
      <c r="C49" s="73"/>
    </row>
    <row r="50" spans="1:3">
      <c r="B50" s="82" t="s">
        <v>160</v>
      </c>
      <c r="C50" s="73">
        <v>1.36</v>
      </c>
    </row>
    <row r="51" spans="1:3">
      <c r="B51" s="82" t="s">
        <v>161</v>
      </c>
      <c r="C51" s="73"/>
    </row>
    <row r="52" spans="1:3" ht="25.5">
      <c r="B52" s="83" t="s">
        <v>162</v>
      </c>
      <c r="C52" s="84"/>
    </row>
    <row r="53" spans="1:3">
      <c r="B53" s="82" t="s">
        <v>163</v>
      </c>
      <c r="C53" s="84"/>
    </row>
    <row r="54" spans="1:3" ht="13.5" thickBot="1">
      <c r="B54" s="85" t="s">
        <v>164</v>
      </c>
      <c r="C54" s="86"/>
    </row>
    <row r="55" spans="1:3">
      <c r="B55" s="79"/>
    </row>
    <row r="57" spans="1:3" ht="13.5" thickBot="1">
      <c r="A57" s="57">
        <v>4</v>
      </c>
      <c r="B57" s="143" t="s">
        <v>165</v>
      </c>
      <c r="C57" s="143"/>
    </row>
    <row r="58" spans="1:3" ht="38.25">
      <c r="B58" s="87" t="s">
        <v>166</v>
      </c>
      <c r="C58" s="71">
        <f>C59+C63</f>
        <v>12090</v>
      </c>
    </row>
    <row r="59" spans="1:3">
      <c r="B59" s="88" t="s">
        <v>167</v>
      </c>
      <c r="C59" s="89">
        <f>SUM(C60:C62)</f>
        <v>0</v>
      </c>
    </row>
    <row r="60" spans="1:3">
      <c r="B60" s="90" t="s">
        <v>208</v>
      </c>
      <c r="C60" s="73"/>
    </row>
    <row r="61" spans="1:3">
      <c r="B61" s="90"/>
      <c r="C61" s="73"/>
    </row>
    <row r="62" spans="1:3">
      <c r="B62" s="90"/>
      <c r="C62" s="73"/>
    </row>
    <row r="63" spans="1:3">
      <c r="B63" s="88" t="s">
        <v>168</v>
      </c>
      <c r="C63" s="89">
        <f>SUM(C64:C66)</f>
        <v>12090</v>
      </c>
    </row>
    <row r="64" spans="1:3">
      <c r="B64" s="90" t="s">
        <v>169</v>
      </c>
      <c r="C64" s="73">
        <v>12090</v>
      </c>
    </row>
    <row r="65" spans="2:3">
      <c r="B65" s="90"/>
      <c r="C65" s="73"/>
    </row>
    <row r="66" spans="2:3">
      <c r="B66" s="90"/>
      <c r="C66" s="73"/>
    </row>
    <row r="67" spans="2:3" ht="38.25">
      <c r="B67" s="91" t="s">
        <v>170</v>
      </c>
      <c r="C67" s="75">
        <f>C68+C72</f>
        <v>0</v>
      </c>
    </row>
    <row r="68" spans="2:3">
      <c r="B68" s="88" t="s">
        <v>167</v>
      </c>
      <c r="C68" s="89">
        <f>SUM(C69:C71)</f>
        <v>0</v>
      </c>
    </row>
    <row r="69" spans="2:3">
      <c r="B69" s="90" t="s">
        <v>157</v>
      </c>
      <c r="C69" s="73"/>
    </row>
    <row r="70" spans="2:3">
      <c r="B70" s="90"/>
      <c r="C70" s="73"/>
    </row>
    <row r="71" spans="2:3">
      <c r="B71" s="90"/>
      <c r="C71" s="73"/>
    </row>
    <row r="72" spans="2:3">
      <c r="B72" s="88" t="s">
        <v>168</v>
      </c>
      <c r="C72" s="89">
        <f>SUM(C73:C75)</f>
        <v>0</v>
      </c>
    </row>
    <row r="73" spans="2:3">
      <c r="B73" s="90" t="s">
        <v>157</v>
      </c>
      <c r="C73" s="73"/>
    </row>
    <row r="74" spans="2:3">
      <c r="B74" s="90"/>
      <c r="C74" s="73"/>
    </row>
    <row r="75" spans="2:3">
      <c r="B75" s="90"/>
      <c r="C75" s="73"/>
    </row>
    <row r="76" spans="2:3" ht="25.5">
      <c r="B76" s="92" t="s">
        <v>68</v>
      </c>
      <c r="C76" s="75">
        <f>C77+C81</f>
        <v>0</v>
      </c>
    </row>
    <row r="77" spans="2:3">
      <c r="B77" s="93" t="s">
        <v>171</v>
      </c>
      <c r="C77" s="94">
        <f>SUM(C78:C80)</f>
        <v>0</v>
      </c>
    </row>
    <row r="78" spans="2:3">
      <c r="B78" s="90" t="s">
        <v>157</v>
      </c>
      <c r="C78" s="73"/>
    </row>
    <row r="79" spans="2:3">
      <c r="B79" s="90"/>
      <c r="C79" s="73"/>
    </row>
    <row r="80" spans="2:3">
      <c r="B80" s="90"/>
      <c r="C80" s="73"/>
    </row>
    <row r="81" spans="1:3">
      <c r="B81" s="93" t="s">
        <v>172</v>
      </c>
      <c r="C81" s="94">
        <f>SUM(C82:C84)</f>
        <v>0</v>
      </c>
    </row>
    <row r="82" spans="1:3">
      <c r="B82" s="90"/>
      <c r="C82" s="95"/>
    </row>
    <row r="83" spans="1:3">
      <c r="B83" s="90"/>
      <c r="C83" s="73"/>
    </row>
    <row r="84" spans="1:3">
      <c r="B84" s="90"/>
      <c r="C84" s="73"/>
    </row>
    <row r="85" spans="1:3">
      <c r="B85" s="91" t="s">
        <v>173</v>
      </c>
      <c r="C85" s="75">
        <f>SUM(C86:C91)</f>
        <v>2603.42</v>
      </c>
    </row>
    <row r="86" spans="1:3">
      <c r="B86" s="96" t="s">
        <v>174</v>
      </c>
      <c r="C86" s="73">
        <v>2603.42</v>
      </c>
    </row>
    <row r="87" spans="1:3">
      <c r="B87" s="96" t="s">
        <v>175</v>
      </c>
      <c r="C87" s="73"/>
    </row>
    <row r="88" spans="1:3">
      <c r="B88" s="96" t="s">
        <v>176</v>
      </c>
      <c r="C88" s="73" t="s">
        <v>125</v>
      </c>
    </row>
    <row r="89" spans="1:3" ht="25.5">
      <c r="B89" s="96" t="s">
        <v>177</v>
      </c>
      <c r="C89" s="73"/>
    </row>
    <row r="90" spans="1:3">
      <c r="B90" s="96" t="s">
        <v>178</v>
      </c>
    </row>
    <row r="91" spans="1:3" ht="13.5" thickBot="1">
      <c r="B91" s="97" t="s">
        <v>179</v>
      </c>
      <c r="C91" s="73"/>
    </row>
    <row r="92" spans="1:3">
      <c r="B92" s="98"/>
    </row>
    <row r="93" spans="1:3">
      <c r="A93" s="99"/>
      <c r="B93" s="79"/>
      <c r="C93" s="80"/>
    </row>
    <row r="94" spans="1:3" ht="13.5" thickBot="1">
      <c r="A94" s="99"/>
      <c r="B94" s="79"/>
      <c r="C94" s="80"/>
    </row>
    <row r="95" spans="1:3">
      <c r="A95" s="99">
        <v>4</v>
      </c>
      <c r="B95" s="81" t="s">
        <v>180</v>
      </c>
      <c r="C95" s="71">
        <f>SUM(C96:C96)</f>
        <v>339.7</v>
      </c>
    </row>
    <row r="96" spans="1:3" ht="13.5" thickBot="1">
      <c r="A96" s="99"/>
      <c r="B96" s="100" t="s">
        <v>181</v>
      </c>
      <c r="C96" s="86">
        <v>339.7</v>
      </c>
    </row>
    <row r="97" spans="1:4">
      <c r="A97" s="99"/>
      <c r="B97" s="79"/>
      <c r="C97" s="80"/>
    </row>
    <row r="98" spans="1:4" ht="25.5" customHeight="1">
      <c r="A98" s="57">
        <v>5</v>
      </c>
      <c r="B98" s="144" t="s">
        <v>182</v>
      </c>
      <c r="C98" s="144"/>
      <c r="D98" s="144"/>
    </row>
    <row r="99" spans="1:4" ht="13.5" thickBot="1">
      <c r="B99" s="98"/>
    </row>
    <row r="100" spans="1:4">
      <c r="B100" s="145" t="s">
        <v>52</v>
      </c>
      <c r="C100" s="140" t="s">
        <v>183</v>
      </c>
      <c r="D100" s="141"/>
    </row>
    <row r="101" spans="1:4">
      <c r="B101" s="146"/>
      <c r="C101" s="60" t="s">
        <v>184</v>
      </c>
      <c r="D101" s="61" t="s">
        <v>206</v>
      </c>
    </row>
    <row r="102" spans="1:4">
      <c r="B102" s="101" t="s">
        <v>185</v>
      </c>
      <c r="C102" s="102">
        <v>52.49</v>
      </c>
      <c r="D102" s="103">
        <v>243132.48</v>
      </c>
    </row>
    <row r="103" spans="1:4">
      <c r="B103" s="104" t="s">
        <v>186</v>
      </c>
      <c r="C103" s="105">
        <f>C104+C105</f>
        <v>0</v>
      </c>
      <c r="D103" s="105">
        <f>D104+D105</f>
        <v>650.48</v>
      </c>
    </row>
    <row r="104" spans="1:4">
      <c r="B104" s="104" t="s">
        <v>187</v>
      </c>
      <c r="C104" s="106"/>
      <c r="D104" s="73">
        <v>650.48</v>
      </c>
    </row>
    <row r="105" spans="1:4">
      <c r="B105" s="104" t="s">
        <v>188</v>
      </c>
      <c r="C105" s="106"/>
      <c r="D105" s="73"/>
    </row>
    <row r="106" spans="1:4">
      <c r="B106" s="104" t="s">
        <v>189</v>
      </c>
      <c r="C106" s="105">
        <f>C107+C108</f>
        <v>0</v>
      </c>
      <c r="D106" s="75">
        <f>D107+D108</f>
        <v>0</v>
      </c>
    </row>
    <row r="107" spans="1:4">
      <c r="B107" s="104" t="s">
        <v>190</v>
      </c>
      <c r="C107" s="106"/>
      <c r="D107" s="73"/>
    </row>
    <row r="108" spans="1:4">
      <c r="B108" s="104" t="s">
        <v>188</v>
      </c>
      <c r="C108" s="106"/>
      <c r="D108" s="73"/>
    </row>
    <row r="109" spans="1:4" ht="13.5" thickBot="1">
      <c r="B109" s="107" t="s">
        <v>191</v>
      </c>
      <c r="C109" s="108">
        <f>C102+C103-C106</f>
        <v>52.49</v>
      </c>
      <c r="D109" s="109">
        <f>D102+D103-D106</f>
        <v>243782.96000000002</v>
      </c>
    </row>
    <row r="110" spans="1:4">
      <c r="B110" s="98"/>
    </row>
    <row r="112" spans="1:4">
      <c r="A112" s="57">
        <v>5</v>
      </c>
      <c r="B112" s="137" t="s">
        <v>192</v>
      </c>
      <c r="C112" s="137"/>
    </row>
    <row r="113" spans="1:4" ht="13.5" thickBot="1">
      <c r="C113" s="110"/>
    </row>
    <row r="114" spans="1:4">
      <c r="B114" s="70" t="s">
        <v>193</v>
      </c>
      <c r="C114" s="71">
        <f>SUM(C116:C117)</f>
        <v>8266.59</v>
      </c>
    </row>
    <row r="115" spans="1:4">
      <c r="B115" s="111" t="s">
        <v>194</v>
      </c>
      <c r="C115" s="94"/>
    </row>
    <row r="116" spans="1:4">
      <c r="B116" s="72" t="s">
        <v>195</v>
      </c>
      <c r="C116" s="73">
        <v>8266.59</v>
      </c>
    </row>
    <row r="117" spans="1:4">
      <c r="B117" s="72"/>
      <c r="C117" s="73"/>
    </row>
    <row r="118" spans="1:4">
      <c r="B118" s="112"/>
      <c r="C118" s="113"/>
    </row>
    <row r="120" spans="1:4" ht="13.5" thickBot="1">
      <c r="A120" s="57">
        <v>6</v>
      </c>
      <c r="B120" s="56" t="s">
        <v>196</v>
      </c>
    </row>
    <row r="121" spans="1:4">
      <c r="B121" s="138" t="s">
        <v>197</v>
      </c>
      <c r="C121" s="140" t="s">
        <v>198</v>
      </c>
      <c r="D121" s="141"/>
    </row>
    <row r="122" spans="1:4" ht="25.5">
      <c r="B122" s="139"/>
      <c r="C122" s="62" t="s">
        <v>199</v>
      </c>
      <c r="D122" s="63" t="s">
        <v>200</v>
      </c>
    </row>
    <row r="123" spans="1:4">
      <c r="B123" s="114" t="s">
        <v>201</v>
      </c>
      <c r="C123" s="106"/>
      <c r="D123" s="73"/>
    </row>
    <row r="124" spans="1:4">
      <c r="B124" s="114" t="s">
        <v>202</v>
      </c>
      <c r="C124" s="106"/>
      <c r="D124" s="73"/>
    </row>
    <row r="125" spans="1:4">
      <c r="B125" s="114" t="s">
        <v>203</v>
      </c>
      <c r="C125" s="106"/>
      <c r="D125" s="73"/>
    </row>
    <row r="126" spans="1:4">
      <c r="B126" s="114" t="s">
        <v>204</v>
      </c>
      <c r="C126" s="106">
        <v>3392</v>
      </c>
      <c r="D126" s="73"/>
    </row>
    <row r="127" spans="1:4" ht="13.5" thickBot="1">
      <c r="B127" s="115" t="s">
        <v>153</v>
      </c>
      <c r="C127" s="108">
        <f>SUM(C123:C126)</f>
        <v>3392</v>
      </c>
      <c r="D127" s="109">
        <f>SUM(D123:D126)</f>
        <v>0</v>
      </c>
    </row>
    <row r="130" spans="2:5" ht="15">
      <c r="B130" s="28"/>
      <c r="C130" s="1" t="s">
        <v>131</v>
      </c>
      <c r="D130" s="26"/>
      <c r="E130" s="2"/>
    </row>
    <row r="131" spans="2:5" ht="14.25">
      <c r="B131" s="47"/>
      <c r="C131" s="55" t="s">
        <v>130</v>
      </c>
      <c r="D131" s="1"/>
      <c r="E131" s="2"/>
    </row>
    <row r="132" spans="2:5" ht="15">
      <c r="B132" s="28"/>
      <c r="C132" s="55" t="s">
        <v>215</v>
      </c>
      <c r="D132" s="2"/>
      <c r="E132" s="2"/>
    </row>
    <row r="133" spans="2:5">
      <c r="B133" s="2"/>
      <c r="C133" s="55"/>
      <c r="D133" s="2"/>
      <c r="E133" s="2"/>
    </row>
    <row r="134" spans="2:5">
      <c r="B134" s="2"/>
      <c r="C134" s="55"/>
      <c r="D134" s="2"/>
      <c r="E134" s="2"/>
    </row>
    <row r="135" spans="2:5">
      <c r="B135" s="2"/>
      <c r="C135" s="55"/>
      <c r="D135" s="2"/>
      <c r="E135" s="2"/>
    </row>
    <row r="136" spans="2:5">
      <c r="B136" s="2"/>
    </row>
    <row r="137" spans="2:5">
      <c r="B137" s="2"/>
    </row>
  </sheetData>
  <mergeCells count="25">
    <mergeCell ref="B20:F20"/>
    <mergeCell ref="B3:H3"/>
    <mergeCell ref="B5:H5"/>
    <mergeCell ref="B9:F9"/>
    <mergeCell ref="B10:C10"/>
    <mergeCell ref="D10:F10"/>
    <mergeCell ref="B11:C11"/>
    <mergeCell ref="D11:F11"/>
    <mergeCell ref="B15:F15"/>
    <mergeCell ref="C16:D16"/>
    <mergeCell ref="E16:F16"/>
    <mergeCell ref="C17:D17"/>
    <mergeCell ref="E17:F17"/>
    <mergeCell ref="F21:F22"/>
    <mergeCell ref="B112:C112"/>
    <mergeCell ref="B121:B122"/>
    <mergeCell ref="C121:D121"/>
    <mergeCell ref="B31:C31"/>
    <mergeCell ref="B57:C57"/>
    <mergeCell ref="B98:D98"/>
    <mergeCell ref="B100:B101"/>
    <mergeCell ref="C100:D100"/>
    <mergeCell ref="B21:B22"/>
    <mergeCell ref="C21:C22"/>
    <mergeCell ref="D21:E21"/>
  </mergeCells>
  <phoneticPr fontId="2" type="noConversion"/>
  <printOptions verticalCentered="1"/>
  <pageMargins left="0" right="0" top="0.19685039370078741" bottom="0.19685039370078741" header="0.51181102362204722" footer="0.51181102362204722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Wprowadz.do spr.finans.</vt:lpstr>
      <vt:lpstr>Bilans</vt:lpstr>
      <vt:lpstr>Rachunek Wyników</vt:lpstr>
      <vt:lpstr>Informacja Dodatkowa</vt:lpstr>
    </vt:vector>
  </TitlesOfParts>
  <Company>Seabed Polska Sp.z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Paluch</dc:creator>
  <cp:lastModifiedBy>Stanisław</cp:lastModifiedBy>
  <cp:lastPrinted>2013-05-31T14:54:53Z</cp:lastPrinted>
  <dcterms:created xsi:type="dcterms:W3CDTF">2005-02-07T23:01:13Z</dcterms:created>
  <dcterms:modified xsi:type="dcterms:W3CDTF">2013-06-27T08:23:50Z</dcterms:modified>
</cp:coreProperties>
</file>